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adley\Desktop\ILS raw data\"/>
    </mc:Choice>
  </mc:AlternateContent>
  <bookViews>
    <workbookView xWindow="0" yWindow="0" windowWidth="19200" windowHeight="11595" activeTab="2"/>
  </bookViews>
  <sheets>
    <sheet name="End point_1" sheetId="3" r:id="rId1"/>
    <sheet name="End point" sheetId="2" r:id="rId2"/>
    <sheet name="Sheet1" sheetId="4" r:id="rId3"/>
    <sheet name="Protocol Information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4" l="1"/>
  <c r="H16" i="4"/>
  <c r="H17" i="4"/>
  <c r="H18" i="4"/>
  <c r="H14" i="4"/>
  <c r="G15" i="4"/>
  <c r="G16" i="4"/>
  <c r="G17" i="4"/>
  <c r="G18" i="4"/>
  <c r="G14" i="4"/>
  <c r="F18" i="4"/>
  <c r="F15" i="4"/>
  <c r="F16" i="4"/>
  <c r="F17" i="4"/>
  <c r="F14" i="4"/>
  <c r="E15" i="4"/>
  <c r="E16" i="4"/>
  <c r="E17" i="4"/>
  <c r="E18" i="4"/>
  <c r="E14" i="4"/>
  <c r="F4" i="4"/>
  <c r="E7" i="4"/>
  <c r="F5" i="4"/>
  <c r="F6" i="4"/>
  <c r="F7" i="4"/>
  <c r="F8" i="4"/>
  <c r="E5" i="4"/>
  <c r="E6" i="4"/>
  <c r="E8" i="4"/>
  <c r="E4" i="4"/>
  <c r="E12" i="2"/>
  <c r="E13" i="2"/>
  <c r="E14" i="2"/>
  <c r="E15" i="2"/>
  <c r="E11" i="2"/>
</calcChain>
</file>

<file path=xl/sharedStrings.xml><?xml version="1.0" encoding="utf-8"?>
<sst xmlns="http://schemas.openxmlformats.org/spreadsheetml/2006/main" count="89" uniqueCount="49">
  <si>
    <t>User: USER</t>
  </si>
  <si>
    <t>Path: C:\Program Files (x86)\BMG\Omega\User\Data\</t>
  </si>
  <si>
    <t>Test ID: 116</t>
  </si>
  <si>
    <t>Test Name: ILS cellfree end</t>
  </si>
  <si>
    <t>Date: 01/09/2015</t>
  </si>
  <si>
    <t>Time: 13:03:31</t>
  </si>
  <si>
    <t>Fluorescence (FI)</t>
  </si>
  <si>
    <t xml:space="preserve"> Basic settings </t>
  </si>
  <si>
    <t>Measurement type:</t>
  </si>
  <si>
    <t>Microplate name:</t>
  </si>
  <si>
    <t>GREINER 96 F-BOTTOM</t>
  </si>
  <si>
    <t xml:space="preserve"> Endpoint settings </t>
  </si>
  <si>
    <t>No. of flashes per well:</t>
  </si>
  <si>
    <t>Scan mode:</t>
  </si>
  <si>
    <t>orbital averaging</t>
  </si>
  <si>
    <t xml:space="preserve"> Optic settings </t>
  </si>
  <si>
    <t>Excitation:</t>
  </si>
  <si>
    <t>Emission:</t>
  </si>
  <si>
    <t>Gain:</t>
  </si>
  <si>
    <t xml:space="preserve"> General settings </t>
  </si>
  <si>
    <t>Bottom optic used</t>
  </si>
  <si>
    <t>Settling time [s]:</t>
  </si>
  <si>
    <t>Reading direction:</t>
  </si>
  <si>
    <t>bidirectional, horizontal left to right, top to bottom</t>
  </si>
  <si>
    <t>Target temperature [°C]:</t>
  </si>
  <si>
    <t>monitoring</t>
  </si>
  <si>
    <t>Well
Row</t>
  </si>
  <si>
    <t>Well
Col</t>
  </si>
  <si>
    <t>Content</t>
  </si>
  <si>
    <t>Raw Data (485/520)</t>
  </si>
  <si>
    <t>B</t>
  </si>
  <si>
    <t>A</t>
  </si>
  <si>
    <t>C</t>
  </si>
  <si>
    <t>D</t>
  </si>
  <si>
    <t>E</t>
  </si>
  <si>
    <t>F</t>
  </si>
  <si>
    <t>G</t>
  </si>
  <si>
    <t>H</t>
  </si>
  <si>
    <t>I20270</t>
  </si>
  <si>
    <t>R0040</t>
  </si>
  <si>
    <t>D1</t>
  </si>
  <si>
    <t>D2</t>
  </si>
  <si>
    <t>D3</t>
  </si>
  <si>
    <t>Negative control corrected</t>
  </si>
  <si>
    <t>Average</t>
  </si>
  <si>
    <t>Device</t>
  </si>
  <si>
    <t>AU</t>
  </si>
  <si>
    <t>SD</t>
  </si>
  <si>
    <t>Negative 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</si>
</sst>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right"/>
    </xf>
    <xf numFmtId="0" fontId="1" fillId="0" borderId="4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8" xfId="0" applyBorder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9" fontId="0" fillId="0" borderId="0" xfId="1" applyFont="1"/>
    <xf numFmtId="0" fontId="0" fillId="0" borderId="19" xfId="0" applyBorder="1"/>
    <xf numFmtId="0" fontId="0" fillId="0" borderId="19" xfId="0" applyBorder="1" applyAlignment="1">
      <alignment horizontal="right"/>
    </xf>
    <xf numFmtId="0" fontId="0" fillId="0" borderId="16" xfId="0" applyBorder="1"/>
    <xf numFmtId="0" fontId="0" fillId="0" borderId="22" xfId="0" applyBorder="1"/>
    <xf numFmtId="0" fontId="0" fillId="0" borderId="24" xfId="0" applyBorder="1"/>
    <xf numFmtId="0" fontId="0" fillId="0" borderId="24" xfId="0" applyBorder="1" applyAlignment="1">
      <alignment horizontal="center" vertical="center"/>
    </xf>
    <xf numFmtId="0" fontId="0" fillId="0" borderId="27" xfId="0" applyBorder="1"/>
    <xf numFmtId="0" fontId="0" fillId="0" borderId="28" xfId="0" applyBorder="1"/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29" xfId="0" applyBorder="1"/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0" fontId="0" fillId="0" borderId="2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horizontal="right"/>
    </xf>
    <xf numFmtId="0" fontId="0" fillId="0" borderId="30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35" xfId="0" applyBorder="1"/>
    <xf numFmtId="0" fontId="1" fillId="2" borderId="29" xfId="0" applyFont="1" applyFill="1" applyBorder="1"/>
    <xf numFmtId="0" fontId="1" fillId="2" borderId="27" xfId="0" applyFont="1" applyFill="1" applyBorder="1"/>
    <xf numFmtId="0" fontId="1" fillId="2" borderId="28" xfId="0" applyFont="1" applyFill="1" applyBorder="1"/>
    <xf numFmtId="2" fontId="0" fillId="0" borderId="29" xfId="0" applyNumberFormat="1" applyBorder="1"/>
    <xf numFmtId="2" fontId="0" fillId="0" borderId="33" xfId="0" applyNumberFormat="1" applyBorder="1"/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2" fontId="0" fillId="0" borderId="27" xfId="0" applyNumberFormat="1" applyBorder="1"/>
    <xf numFmtId="2" fontId="0" fillId="0" borderId="28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Expression of</a:t>
            </a:r>
            <a:r>
              <a:rPr lang="en-US" baseline="0"/>
              <a:t> ILS constructs cell-free (60 mins)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Sheet1!$F$4:$F$8</c:f>
                <c:numCache>
                  <c:formatCode>General</c:formatCode>
                  <c:ptCount val="5"/>
                  <c:pt idx="0">
                    <c:v>39.597979746446661</c:v>
                  </c:pt>
                  <c:pt idx="1">
                    <c:v>58.689862838483442</c:v>
                  </c:pt>
                  <c:pt idx="2">
                    <c:v>309.71277015970782</c:v>
                  </c:pt>
                  <c:pt idx="3">
                    <c:v>21.213203435596427</c:v>
                  </c:pt>
                  <c:pt idx="4">
                    <c:v>12.727922061357855</c:v>
                  </c:pt>
                </c:numCache>
              </c:numRef>
            </c:plus>
            <c:minus>
              <c:numRef>
                <c:f>Sheet1!$F$4:$F$8</c:f>
                <c:numCache>
                  <c:formatCode>General</c:formatCode>
                  <c:ptCount val="5"/>
                  <c:pt idx="0">
                    <c:v>39.597979746446661</c:v>
                  </c:pt>
                  <c:pt idx="1">
                    <c:v>58.689862838483442</c:v>
                  </c:pt>
                  <c:pt idx="2">
                    <c:v>309.71277015970782</c:v>
                  </c:pt>
                  <c:pt idx="3">
                    <c:v>21.213203435596427</c:v>
                  </c:pt>
                  <c:pt idx="4">
                    <c:v>12.727922061357855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Sheet1!$B$4:$B$8</c:f>
              <c:strCache>
                <c:ptCount val="5"/>
                <c:pt idx="0">
                  <c:v>I20270</c:v>
                </c:pt>
                <c:pt idx="1">
                  <c:v>R0040</c:v>
                </c:pt>
                <c:pt idx="2">
                  <c:v>D1</c:v>
                </c:pt>
                <c:pt idx="3">
                  <c:v>D2</c:v>
                </c:pt>
                <c:pt idx="4">
                  <c:v>D3</c:v>
                </c:pt>
              </c:strCache>
            </c:strRef>
          </c:cat>
          <c:val>
            <c:numRef>
              <c:f>Sheet1!$E$4:$E$8</c:f>
              <c:numCache>
                <c:formatCode>General</c:formatCode>
                <c:ptCount val="5"/>
                <c:pt idx="0">
                  <c:v>567</c:v>
                </c:pt>
                <c:pt idx="1">
                  <c:v>461.5</c:v>
                </c:pt>
                <c:pt idx="2">
                  <c:v>1019</c:v>
                </c:pt>
                <c:pt idx="3">
                  <c:v>493</c:v>
                </c:pt>
                <c:pt idx="4">
                  <c:v>480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2332600"/>
        <c:axId val="482321232"/>
      </c:barChart>
      <c:catAx>
        <c:axId val="48233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321232"/>
        <c:crosses val="autoZero"/>
        <c:auto val="1"/>
        <c:lblAlgn val="ctr"/>
        <c:lblOffset val="100"/>
        <c:noMultiLvlLbl val="0"/>
      </c:catAx>
      <c:valAx>
        <c:axId val="48232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332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Expression of</a:t>
            </a:r>
            <a:r>
              <a:rPr lang="en-US" baseline="0"/>
              <a:t> ILS constructs cell-free (60 mins) - negative corrected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Sheet1!$H$14:$H$18</c:f>
                <c:numCache>
                  <c:formatCode>General</c:formatCode>
                  <c:ptCount val="5"/>
                  <c:pt idx="0">
                    <c:v>19.091883092036785</c:v>
                  </c:pt>
                  <c:pt idx="1">
                    <c:v>0</c:v>
                  </c:pt>
                  <c:pt idx="2">
                    <c:v>368.40263299819128</c:v>
                  </c:pt>
                  <c:pt idx="3">
                    <c:v>37.476659402887016</c:v>
                  </c:pt>
                  <c:pt idx="4">
                    <c:v>71.417784899841294</c:v>
                  </c:pt>
                </c:numCache>
              </c:numRef>
            </c:plus>
            <c:minus>
              <c:numRef>
                <c:f>Sheet1!$H$14:$H$18</c:f>
                <c:numCache>
                  <c:formatCode>General</c:formatCode>
                  <c:ptCount val="5"/>
                  <c:pt idx="0">
                    <c:v>19.091883092036785</c:v>
                  </c:pt>
                  <c:pt idx="1">
                    <c:v>0</c:v>
                  </c:pt>
                  <c:pt idx="2">
                    <c:v>368.40263299819128</c:v>
                  </c:pt>
                  <c:pt idx="3">
                    <c:v>37.476659402887016</c:v>
                  </c:pt>
                  <c:pt idx="4">
                    <c:v>71.417784899841294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Sheet1!$B$14:$B$18</c:f>
              <c:strCache>
                <c:ptCount val="5"/>
                <c:pt idx="0">
                  <c:v>I20270</c:v>
                </c:pt>
                <c:pt idx="1">
                  <c:v>R0040</c:v>
                </c:pt>
                <c:pt idx="2">
                  <c:v>D1</c:v>
                </c:pt>
                <c:pt idx="3">
                  <c:v>D2</c:v>
                </c:pt>
                <c:pt idx="4">
                  <c:v>D3</c:v>
                </c:pt>
              </c:strCache>
            </c:strRef>
          </c:cat>
          <c:val>
            <c:numRef>
              <c:f>Sheet1!$G$14:$G$18</c:f>
              <c:numCache>
                <c:formatCode>General</c:formatCode>
                <c:ptCount val="5"/>
                <c:pt idx="0">
                  <c:v>105.5</c:v>
                </c:pt>
                <c:pt idx="1">
                  <c:v>0</c:v>
                </c:pt>
                <c:pt idx="2">
                  <c:v>557.5</c:v>
                </c:pt>
                <c:pt idx="3">
                  <c:v>31.5</c:v>
                </c:pt>
                <c:pt idx="4">
                  <c:v>18.5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2322016"/>
        <c:axId val="482323976"/>
      </c:barChart>
      <c:catAx>
        <c:axId val="48232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323976"/>
        <c:crosses val="autoZero"/>
        <c:auto val="1"/>
        <c:lblAlgn val="ctr"/>
        <c:lblOffset val="100"/>
        <c:noMultiLvlLbl val="0"/>
      </c:catAx>
      <c:valAx>
        <c:axId val="482323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322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238125</xdr:colOff>
      <xdr:row>0</xdr:row>
      <xdr:rowOff>185737</xdr:rowOff>
    </xdr:from>
    <xdr:to>
      <xdr:col>18</xdr:col>
      <xdr:colOff>542925</xdr:colOff>
      <xdr:row>15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18</xdr:row>
      <xdr:rowOff>0</xdr:rowOff>
    </xdr:from>
    <xdr:to>
      <xdr:col>18</xdr:col>
      <xdr:colOff>304800</xdr:colOff>
      <xdr:row>32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2"/>
  <sheetViews>
    <sheetView workbookViewId="0">
      <selection activeCell="E17" sqref="E17"/>
    </sheetView>
  </sheetViews>
  <sheetFormatPr defaultRowHeight="15" x14ac:dyDescent="0.25"/>
  <cols>
    <col min="1" max="1" width="4.28515625" customWidth="1"/>
  </cols>
  <sheetData>
    <row r="3" spans="1:13" x14ac:dyDescent="0.25">
      <c r="A3" s="1" t="s">
        <v>0</v>
      </c>
    </row>
    <row r="4" spans="1:13" x14ac:dyDescent="0.25">
      <c r="A4" s="1" t="s">
        <v>1</v>
      </c>
    </row>
    <row r="5" spans="1:13" x14ac:dyDescent="0.25">
      <c r="A5" s="1" t="s">
        <v>2</v>
      </c>
    </row>
    <row r="6" spans="1:13" x14ac:dyDescent="0.25">
      <c r="A6" s="1" t="s">
        <v>3</v>
      </c>
    </row>
    <row r="7" spans="1:13" x14ac:dyDescent="0.25">
      <c r="A7" s="1" t="s">
        <v>4</v>
      </c>
    </row>
    <row r="8" spans="1:13" x14ac:dyDescent="0.25">
      <c r="A8" s="1" t="s">
        <v>5</v>
      </c>
    </row>
    <row r="9" spans="1:13" x14ac:dyDescent="0.25">
      <c r="A9" s="1" t="s">
        <v>6</v>
      </c>
    </row>
    <row r="13" spans="1:13" x14ac:dyDescent="0.25">
      <c r="B13" t="s">
        <v>29</v>
      </c>
    </row>
    <row r="14" spans="1:13" x14ac:dyDescent="0.25">
      <c r="B14" s="17">
        <v>1</v>
      </c>
      <c r="C14" s="17">
        <v>2</v>
      </c>
      <c r="D14" s="17">
        <v>3</v>
      </c>
      <c r="E14" s="17">
        <v>4</v>
      </c>
      <c r="F14" s="17">
        <v>5</v>
      </c>
      <c r="G14" s="17">
        <v>6</v>
      </c>
      <c r="H14" s="17">
        <v>7</v>
      </c>
      <c r="I14" s="17">
        <v>8</v>
      </c>
      <c r="J14" s="17">
        <v>9</v>
      </c>
      <c r="K14" s="17">
        <v>10</v>
      </c>
      <c r="L14" s="17">
        <v>11</v>
      </c>
      <c r="M14" s="17">
        <v>12</v>
      </c>
    </row>
    <row r="15" spans="1:13" x14ac:dyDescent="0.25">
      <c r="A15" s="17" t="s">
        <v>31</v>
      </c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</row>
    <row r="16" spans="1:13" x14ac:dyDescent="0.25">
      <c r="A16" s="17" t="s">
        <v>30</v>
      </c>
      <c r="B16" s="10"/>
      <c r="C16" s="13">
        <v>595</v>
      </c>
      <c r="D16" s="13"/>
      <c r="E16" s="13">
        <v>503</v>
      </c>
      <c r="F16" s="13"/>
      <c r="G16" s="13">
        <v>800</v>
      </c>
      <c r="H16" s="13"/>
      <c r="I16" s="13">
        <v>508</v>
      </c>
      <c r="J16" s="13"/>
      <c r="K16" s="13">
        <v>471</v>
      </c>
      <c r="L16" s="13"/>
      <c r="M16" s="8"/>
    </row>
    <row r="17" spans="1:13" x14ac:dyDescent="0.25">
      <c r="A17" s="17" t="s">
        <v>32</v>
      </c>
      <c r="B17" s="10"/>
      <c r="C17" s="13" t="s">
        <v>38</v>
      </c>
      <c r="D17" s="13"/>
      <c r="E17" s="13" t="s">
        <v>39</v>
      </c>
      <c r="F17" s="13"/>
      <c r="G17" s="13" t="s">
        <v>40</v>
      </c>
      <c r="H17" s="13"/>
      <c r="I17" s="13" t="s">
        <v>41</v>
      </c>
      <c r="J17" s="13"/>
      <c r="K17" s="13" t="s">
        <v>42</v>
      </c>
      <c r="L17" s="13"/>
      <c r="M17" s="8"/>
    </row>
    <row r="18" spans="1:13" x14ac:dyDescent="0.25">
      <c r="A18" s="17" t="s">
        <v>33</v>
      </c>
      <c r="B18" s="10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8"/>
    </row>
    <row r="19" spans="1:13" x14ac:dyDescent="0.25">
      <c r="A19" s="17" t="s">
        <v>34</v>
      </c>
      <c r="B19" s="10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8"/>
    </row>
    <row r="20" spans="1:13" x14ac:dyDescent="0.25">
      <c r="A20" s="17" t="s">
        <v>35</v>
      </c>
      <c r="B20" s="10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8"/>
    </row>
    <row r="21" spans="1:13" x14ac:dyDescent="0.25">
      <c r="A21" s="17" t="s">
        <v>36</v>
      </c>
      <c r="B21" s="10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8"/>
    </row>
    <row r="22" spans="1:13" x14ac:dyDescent="0.25">
      <c r="A22" s="17" t="s">
        <v>37</v>
      </c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H14" sqref="H14"/>
    </sheetView>
  </sheetViews>
  <sheetFormatPr defaultRowHeight="15" x14ac:dyDescent="0.25"/>
  <sheetData>
    <row r="1" spans="1:8" x14ac:dyDescent="0.25">
      <c r="A1" s="1" t="s">
        <v>0</v>
      </c>
    </row>
    <row r="2" spans="1:8" x14ac:dyDescent="0.25">
      <c r="A2" s="1" t="s">
        <v>1</v>
      </c>
    </row>
    <row r="3" spans="1:8" x14ac:dyDescent="0.25">
      <c r="A3" s="1" t="s">
        <v>2</v>
      </c>
    </row>
    <row r="4" spans="1:8" x14ac:dyDescent="0.25">
      <c r="A4" s="1" t="s">
        <v>3</v>
      </c>
    </row>
    <row r="5" spans="1:8" x14ac:dyDescent="0.25">
      <c r="A5" s="1" t="s">
        <v>4</v>
      </c>
    </row>
    <row r="6" spans="1:8" x14ac:dyDescent="0.25">
      <c r="A6" s="1" t="s">
        <v>5</v>
      </c>
    </row>
    <row r="7" spans="1:8" x14ac:dyDescent="0.25">
      <c r="A7" s="1" t="s">
        <v>6</v>
      </c>
    </row>
    <row r="10" spans="1:8" ht="60.75" thickBot="1" x14ac:dyDescent="0.3">
      <c r="A10" s="4" t="s">
        <v>26</v>
      </c>
      <c r="B10" s="5" t="s">
        <v>27</v>
      </c>
      <c r="C10" s="14" t="s">
        <v>28</v>
      </c>
      <c r="D10" s="11" t="s">
        <v>29</v>
      </c>
      <c r="E10" s="24" t="s">
        <v>43</v>
      </c>
      <c r="H10" s="24"/>
    </row>
    <row r="11" spans="1:8" x14ac:dyDescent="0.25">
      <c r="A11" s="6" t="s">
        <v>30</v>
      </c>
      <c r="B11" s="7">
        <v>2</v>
      </c>
      <c r="C11" s="15" t="s">
        <v>38</v>
      </c>
      <c r="D11" s="12">
        <v>595</v>
      </c>
      <c r="E11">
        <f>D11-$D$12</f>
        <v>92</v>
      </c>
      <c r="G11" s="25"/>
      <c r="H11" s="25"/>
    </row>
    <row r="12" spans="1:8" x14ac:dyDescent="0.25">
      <c r="A12" s="8" t="s">
        <v>30</v>
      </c>
      <c r="B12" s="9">
        <v>4</v>
      </c>
      <c r="C12" s="16" t="s">
        <v>39</v>
      </c>
      <c r="D12" s="13">
        <v>503</v>
      </c>
      <c r="E12">
        <f t="shared" ref="E12:E15" si="0">D12-$D$12</f>
        <v>0</v>
      </c>
      <c r="G12" s="25"/>
      <c r="H12" s="25"/>
    </row>
    <row r="13" spans="1:8" x14ac:dyDescent="0.25">
      <c r="A13" s="8" t="s">
        <v>30</v>
      </c>
      <c r="B13" s="9">
        <v>6</v>
      </c>
      <c r="C13" s="16" t="s">
        <v>40</v>
      </c>
      <c r="D13" s="13">
        <v>800</v>
      </c>
      <c r="E13">
        <f t="shared" si="0"/>
        <v>297</v>
      </c>
      <c r="G13" s="25"/>
      <c r="H13" s="25"/>
    </row>
    <row r="14" spans="1:8" x14ac:dyDescent="0.25">
      <c r="A14" s="8" t="s">
        <v>30</v>
      </c>
      <c r="B14" s="9">
        <v>8</v>
      </c>
      <c r="C14" s="16" t="s">
        <v>41</v>
      </c>
      <c r="D14" s="13">
        <v>508</v>
      </c>
      <c r="E14">
        <f t="shared" si="0"/>
        <v>5</v>
      </c>
      <c r="G14" s="25"/>
      <c r="H14" s="25"/>
    </row>
    <row r="15" spans="1:8" x14ac:dyDescent="0.25">
      <c r="A15" s="8" t="s">
        <v>30</v>
      </c>
      <c r="B15" s="9">
        <v>10</v>
      </c>
      <c r="C15" s="16" t="s">
        <v>42</v>
      </c>
      <c r="D15" s="13">
        <v>471</v>
      </c>
      <c r="E15">
        <f t="shared" si="0"/>
        <v>-32</v>
      </c>
      <c r="G15" s="25"/>
      <c r="H15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tabSelected="1" workbookViewId="0">
      <selection activeCell="J8" sqref="J7:J8"/>
    </sheetView>
  </sheetViews>
  <sheetFormatPr defaultRowHeight="15" x14ac:dyDescent="0.25"/>
  <cols>
    <col min="6" max="6" width="7.42578125" customWidth="1"/>
    <col min="8" max="8" width="7" customWidth="1"/>
    <col min="9" max="9" width="9.28515625" customWidth="1"/>
  </cols>
  <sheetData>
    <row r="1" spans="2:8" ht="15.75" thickBot="1" x14ac:dyDescent="0.3"/>
    <row r="2" spans="2:8" ht="15" customHeight="1" x14ac:dyDescent="0.25">
      <c r="B2" s="57" t="s">
        <v>45</v>
      </c>
      <c r="C2" s="55" t="s">
        <v>46</v>
      </c>
      <c r="D2" s="56"/>
      <c r="E2" s="53" t="s">
        <v>44</v>
      </c>
      <c r="F2" s="59" t="s">
        <v>47</v>
      </c>
      <c r="H2" s="45"/>
    </row>
    <row r="3" spans="2:8" ht="15.75" thickBot="1" x14ac:dyDescent="0.3">
      <c r="B3" s="58"/>
      <c r="C3" s="31">
        <v>1</v>
      </c>
      <c r="D3" s="41">
        <v>2</v>
      </c>
      <c r="E3" s="54"/>
      <c r="F3" s="60"/>
      <c r="H3" s="45"/>
    </row>
    <row r="4" spans="2:8" x14ac:dyDescent="0.25">
      <c r="B4" s="38" t="s">
        <v>38</v>
      </c>
      <c r="C4" s="39">
        <v>539</v>
      </c>
      <c r="D4" s="40">
        <v>595</v>
      </c>
      <c r="E4" s="48">
        <f>(C4+D4)/2</f>
        <v>567</v>
      </c>
      <c r="F4" s="51">
        <f>STDEV(C4:D4)</f>
        <v>39.597979746446661</v>
      </c>
      <c r="H4" s="46"/>
    </row>
    <row r="5" spans="2:8" x14ac:dyDescent="0.25">
      <c r="B5" s="32" t="s">
        <v>39</v>
      </c>
      <c r="C5" s="34">
        <v>420</v>
      </c>
      <c r="D5" s="35">
        <v>503</v>
      </c>
      <c r="E5" s="49">
        <f t="shared" ref="E5:E8" si="0">(C5+D5)/2</f>
        <v>461.5</v>
      </c>
      <c r="F5" s="64">
        <f>STDEV(C5:D5)</f>
        <v>58.689862838483442</v>
      </c>
      <c r="H5" s="46"/>
    </row>
    <row r="6" spans="2:8" x14ac:dyDescent="0.25">
      <c r="B6" s="32" t="s">
        <v>40</v>
      </c>
      <c r="C6" s="34">
        <v>1238</v>
      </c>
      <c r="D6" s="35">
        <v>800</v>
      </c>
      <c r="E6" s="49">
        <f t="shared" si="0"/>
        <v>1019</v>
      </c>
      <c r="F6" s="64">
        <f>STDEV(C6:D6)</f>
        <v>309.71277015970782</v>
      </c>
      <c r="H6" s="46"/>
    </row>
    <row r="7" spans="2:8" x14ac:dyDescent="0.25">
      <c r="B7" s="32" t="s">
        <v>41</v>
      </c>
      <c r="C7" s="34">
        <v>478</v>
      </c>
      <c r="D7" s="35">
        <v>508</v>
      </c>
      <c r="E7" s="49">
        <f>(C7+D7)/2</f>
        <v>493</v>
      </c>
      <c r="F7" s="64">
        <f>STDEV(C7:D7)</f>
        <v>21.213203435596427</v>
      </c>
      <c r="H7" s="46"/>
    </row>
    <row r="8" spans="2:8" ht="15.75" thickBot="1" x14ac:dyDescent="0.3">
      <c r="B8" s="33" t="s">
        <v>42</v>
      </c>
      <c r="C8" s="36">
        <v>489</v>
      </c>
      <c r="D8" s="37">
        <v>471</v>
      </c>
      <c r="E8" s="50">
        <f t="shared" si="0"/>
        <v>480</v>
      </c>
      <c r="F8" s="65">
        <f>STDEV(C8:D8)</f>
        <v>12.727922061357855</v>
      </c>
      <c r="H8" s="46"/>
    </row>
    <row r="11" spans="2:8" ht="15.75" thickBot="1" x14ac:dyDescent="0.3"/>
    <row r="12" spans="2:8" x14ac:dyDescent="0.25">
      <c r="B12" s="57" t="s">
        <v>45</v>
      </c>
      <c r="C12" s="55" t="s">
        <v>46</v>
      </c>
      <c r="D12" s="61"/>
      <c r="E12" s="55" t="s">
        <v>48</v>
      </c>
      <c r="F12" s="61"/>
      <c r="G12" s="62" t="s">
        <v>44</v>
      </c>
      <c r="H12" s="59" t="s">
        <v>47</v>
      </c>
    </row>
    <row r="13" spans="2:8" ht="15.75" thickBot="1" x14ac:dyDescent="0.3">
      <c r="B13" s="58"/>
      <c r="C13" s="31">
        <v>1</v>
      </c>
      <c r="D13" s="42">
        <v>2</v>
      </c>
      <c r="E13" s="31">
        <v>1</v>
      </c>
      <c r="F13" s="42">
        <v>2</v>
      </c>
      <c r="G13" s="63"/>
      <c r="H13" s="60"/>
    </row>
    <row r="14" spans="2:8" x14ac:dyDescent="0.25">
      <c r="B14" s="38" t="s">
        <v>38</v>
      </c>
      <c r="C14" s="39">
        <v>539</v>
      </c>
      <c r="D14" s="21">
        <v>595</v>
      </c>
      <c r="E14" s="44">
        <f>C14-$C$15</f>
        <v>119</v>
      </c>
      <c r="F14" s="28">
        <f>D14-$D$15</f>
        <v>92</v>
      </c>
      <c r="G14" s="48">
        <f>(E14+F14)/2</f>
        <v>105.5</v>
      </c>
      <c r="H14" s="51">
        <f>STDEV(E14:F14)</f>
        <v>19.091883092036785</v>
      </c>
    </row>
    <row r="15" spans="2:8" x14ac:dyDescent="0.25">
      <c r="B15" s="32" t="s">
        <v>39</v>
      </c>
      <c r="C15" s="34">
        <v>420</v>
      </c>
      <c r="D15" s="27">
        <v>503</v>
      </c>
      <c r="E15" s="29">
        <f t="shared" ref="E15:E18" si="1">C15-$C$15</f>
        <v>0</v>
      </c>
      <c r="F15" s="26">
        <f t="shared" ref="F15:F17" si="2">D15-$D$15</f>
        <v>0</v>
      </c>
      <c r="G15" s="49">
        <f t="shared" ref="G15:G18" si="3">(E15+F15)/2</f>
        <v>0</v>
      </c>
      <c r="H15" s="51">
        <f t="shared" ref="H15:H18" si="4">STDEV(E15:F15)</f>
        <v>0</v>
      </c>
    </row>
    <row r="16" spans="2:8" x14ac:dyDescent="0.25">
      <c r="B16" s="32" t="s">
        <v>40</v>
      </c>
      <c r="C16" s="34">
        <v>1238</v>
      </c>
      <c r="D16" s="27">
        <v>800</v>
      </c>
      <c r="E16" s="29">
        <f t="shared" si="1"/>
        <v>818</v>
      </c>
      <c r="F16" s="26">
        <f t="shared" si="2"/>
        <v>297</v>
      </c>
      <c r="G16" s="49">
        <f t="shared" si="3"/>
        <v>557.5</v>
      </c>
      <c r="H16" s="51">
        <f t="shared" si="4"/>
        <v>368.40263299819128</v>
      </c>
    </row>
    <row r="17" spans="2:8" x14ac:dyDescent="0.25">
      <c r="B17" s="32" t="s">
        <v>41</v>
      </c>
      <c r="C17" s="34">
        <v>478</v>
      </c>
      <c r="D17" s="27">
        <v>508</v>
      </c>
      <c r="E17" s="29">
        <f t="shared" si="1"/>
        <v>58</v>
      </c>
      <c r="F17" s="26">
        <f t="shared" si="2"/>
        <v>5</v>
      </c>
      <c r="G17" s="49">
        <f t="shared" si="3"/>
        <v>31.5</v>
      </c>
      <c r="H17" s="51">
        <f t="shared" si="4"/>
        <v>37.476659402887016</v>
      </c>
    </row>
    <row r="18" spans="2:8" ht="15.75" thickBot="1" x14ac:dyDescent="0.3">
      <c r="B18" s="33" t="s">
        <v>42</v>
      </c>
      <c r="C18" s="36">
        <v>489</v>
      </c>
      <c r="D18" s="43">
        <v>471</v>
      </c>
      <c r="E18" s="30">
        <f t="shared" si="1"/>
        <v>69</v>
      </c>
      <c r="F18" s="47">
        <f>D18-$D$15</f>
        <v>-32</v>
      </c>
      <c r="G18" s="50">
        <f t="shared" si="3"/>
        <v>18.5</v>
      </c>
      <c r="H18" s="52">
        <f t="shared" si="4"/>
        <v>71.417784899841294</v>
      </c>
    </row>
  </sheetData>
  <mergeCells count="9">
    <mergeCell ref="B12:B13"/>
    <mergeCell ref="C12:D12"/>
    <mergeCell ref="H12:H13"/>
    <mergeCell ref="G12:G13"/>
    <mergeCell ref="E12:F12"/>
    <mergeCell ref="E2:E3"/>
    <mergeCell ref="C2:D2"/>
    <mergeCell ref="F2:F3"/>
    <mergeCell ref="B2:B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selection activeCell="H23" sqref="H23"/>
    </sheetView>
  </sheetViews>
  <sheetFormatPr defaultRowHeight="15" x14ac:dyDescent="0.25"/>
  <cols>
    <col min="1" max="1" width="21.7109375" customWidth="1"/>
  </cols>
  <sheetData>
    <row r="1" spans="1:2" x14ac:dyDescent="0.25">
      <c r="A1" s="1" t="s">
        <v>0</v>
      </c>
    </row>
    <row r="2" spans="1:2" x14ac:dyDescent="0.25">
      <c r="A2" s="1" t="s">
        <v>1</v>
      </c>
    </row>
    <row r="3" spans="1:2" x14ac:dyDescent="0.25">
      <c r="A3" s="1" t="s">
        <v>2</v>
      </c>
    </row>
    <row r="4" spans="1:2" x14ac:dyDescent="0.25">
      <c r="A4" s="1" t="s">
        <v>3</v>
      </c>
    </row>
    <row r="5" spans="1:2" x14ac:dyDescent="0.25">
      <c r="A5" s="1" t="s">
        <v>4</v>
      </c>
    </row>
    <row r="6" spans="1:2" x14ac:dyDescent="0.25">
      <c r="A6" s="1" t="s">
        <v>5</v>
      </c>
    </row>
    <row r="7" spans="1:2" x14ac:dyDescent="0.25">
      <c r="A7" s="1" t="s">
        <v>6</v>
      </c>
    </row>
    <row r="10" spans="1:2" x14ac:dyDescent="0.25">
      <c r="A10" s="2" t="s">
        <v>7</v>
      </c>
    </row>
    <row r="12" spans="1:2" x14ac:dyDescent="0.25">
      <c r="A12" s="3" t="s">
        <v>8</v>
      </c>
      <c r="B12" s="3" t="s">
        <v>6</v>
      </c>
    </row>
    <row r="13" spans="1:2" x14ac:dyDescent="0.25">
      <c r="A13" s="3" t="s">
        <v>9</v>
      </c>
      <c r="B13" s="3" t="s">
        <v>10</v>
      </c>
    </row>
    <row r="14" spans="1:2" x14ac:dyDescent="0.25">
      <c r="A14" s="3"/>
      <c r="B14" s="3"/>
    </row>
    <row r="16" spans="1:2" x14ac:dyDescent="0.25">
      <c r="A16" s="2" t="s">
        <v>11</v>
      </c>
    </row>
    <row r="18" spans="1:2" x14ac:dyDescent="0.25">
      <c r="A18" s="3" t="s">
        <v>12</v>
      </c>
      <c r="B18" s="3">
        <v>10</v>
      </c>
    </row>
    <row r="19" spans="1:2" x14ac:dyDescent="0.25">
      <c r="A19" s="3"/>
      <c r="B19" s="3"/>
    </row>
    <row r="21" spans="1:2" x14ac:dyDescent="0.25">
      <c r="A21" s="3" t="s">
        <v>13</v>
      </c>
      <c r="B21" s="3" t="s">
        <v>14</v>
      </c>
    </row>
    <row r="22" spans="1:2" x14ac:dyDescent="0.25">
      <c r="A22" s="3"/>
      <c r="B22" s="3"/>
    </row>
    <row r="24" spans="1:2" x14ac:dyDescent="0.25">
      <c r="A24" s="2" t="s">
        <v>15</v>
      </c>
    </row>
    <row r="26" spans="1:2" x14ac:dyDescent="0.25">
      <c r="A26" s="3" t="s">
        <v>16</v>
      </c>
      <c r="B26" s="3">
        <v>485</v>
      </c>
    </row>
    <row r="27" spans="1:2" x14ac:dyDescent="0.25">
      <c r="A27" s="3" t="s">
        <v>17</v>
      </c>
      <c r="B27" s="3">
        <v>520</v>
      </c>
    </row>
    <row r="28" spans="1:2" x14ac:dyDescent="0.25">
      <c r="A28" s="3" t="s">
        <v>18</v>
      </c>
      <c r="B28" s="3">
        <v>1000</v>
      </c>
    </row>
    <row r="29" spans="1:2" x14ac:dyDescent="0.25">
      <c r="A29" s="3"/>
      <c r="B29" s="3"/>
    </row>
    <row r="31" spans="1:2" x14ac:dyDescent="0.25">
      <c r="A31" s="2" t="s">
        <v>19</v>
      </c>
    </row>
    <row r="32" spans="1:2" x14ac:dyDescent="0.25">
      <c r="A32" t="s">
        <v>20</v>
      </c>
    </row>
    <row r="34" spans="1:2" x14ac:dyDescent="0.25">
      <c r="A34" s="3" t="s">
        <v>21</v>
      </c>
      <c r="B34" s="3">
        <v>0.1</v>
      </c>
    </row>
    <row r="35" spans="1:2" x14ac:dyDescent="0.25">
      <c r="A35" s="3" t="s">
        <v>22</v>
      </c>
      <c r="B35" s="3" t="s">
        <v>23</v>
      </c>
    </row>
    <row r="36" spans="1:2" x14ac:dyDescent="0.25">
      <c r="A36" s="3" t="s">
        <v>24</v>
      </c>
      <c r="B36" s="3" t="s">
        <v>25</v>
      </c>
    </row>
    <row r="37" spans="1:2" x14ac:dyDescent="0.25">
      <c r="A37" s="3"/>
      <c r="B3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End point_1</vt:lpstr>
      <vt:lpstr>End point</vt:lpstr>
      <vt:lpstr>Sheet1</vt:lpstr>
      <vt:lpstr>Protocol Information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MezzUser</dc:creator>
  <cp:lastModifiedBy>Bradley Brown</cp:lastModifiedBy>
  <dcterms:created xsi:type="dcterms:W3CDTF">2015-09-01T12:04:41Z</dcterms:created>
  <dcterms:modified xsi:type="dcterms:W3CDTF">2015-09-19T03:09:05Z</dcterms:modified>
</cp:coreProperties>
</file>